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<sst xmlns="http://schemas.openxmlformats.org/spreadsheetml/2006/main" count="117" uniqueCount="50">
  <si>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</si>
  <si>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</si>
  <si>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</si>
  <si>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</si>
  <si>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</si>
  <si>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</si>
  <si>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</si>
  <si>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</si>
  <si>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</si>
  <si>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</si>
  <si>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</si>
  <si>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</si>
  <si>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</si>
  <si>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</si>
  <si>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</si>
  <si>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</si>
  <si>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</si>
  <si>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</si>
  <si>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</si>
  <si>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</si>
  <si>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</si>
  <si>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</si>
  <si>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</si>
  <si>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</si>
  <si>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</si>
  <si>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</si>
  <si>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</si>
  <si>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</si>
  <si>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</si>
  <si>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</si>
  <si>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</si>
  <si>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</si>
  <si>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</si>
  <si>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</si>
  <si>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</si>
  <si>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</si>
  <si>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</si>
  <si>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</si>
  <si>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</si>
  <si>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</si>
  <si>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</si>
  <si>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</si>
  <si>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</si>
  <si>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</si>
  <si>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</si>
  <si>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</si>
  <si>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</si>
  <si>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</si>
  <si>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</si>
  <si>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January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</si>
</sst>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550892</c:v>
                </c:pt>
                <c:pt idx="1">
                  <c:v>74227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625119</c:v>
                </c:pt>
                <c:pt idx="1">
                  <c:v>3636</c:v>
                </c:pt>
                <c:pt idx="2">
                  <c:v>493</c:v>
                </c:pt>
                <c:pt idx="3">
                  <c:v>3691</c:v>
                </c:pt>
                <c:pt idx="4">
                  <c:v>260435</c:v>
                </c:pt>
                <c:pt idx="5">
                  <c:v>1468</c:v>
                </c:pt>
                <c:pt idx="6">
                  <c:v>4064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160275096521</c:v>
                </c:pt>
                <c:pt idx="1">
                  <c:v>3433504247</c:v>
                </c:pt>
                <c:pt idx="2">
                  <c:v>665898633</c:v>
                </c:pt>
                <c:pt idx="3">
                  <c:v>1977826000</c:v>
                </c:pt>
                <c:pt idx="4">
                  <c:v>382126252829</c:v>
                </c:pt>
                <c:pt idx="5">
                  <c:v>12914015000</c:v>
                </c:pt>
                <c:pt idx="6">
                  <c:v>8301464583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130075662533</c:v>
                </c:pt>
                <c:pt idx="1">
                  <c:v>30199433988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256391.33752293565</c:v>
                </c:pt>
                <c:pt idx="1">
                  <c:v>234709.36583061685</c:v>
                </c:pt>
                <c:pt idx="2">
                  <c:v>266050.0518536674</c:v>
                </c:pt>
                <c:pt idx="3">
                  <c:v>222374.6553539253</c:v>
                </c:pt>
                <c:pt idx="4">
                  <c:v>368924.0687739553</c:v>
                </c:pt>
              </c:numCache>
            </c:numRef>
          </c:val>
        </c:ser>
        <c:axId val="48267087"/>
        <c:axId val="31750600"/>
      </c:barChart>
      <c:catAx>
        <c:axId val="48267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1750600"/>
        <c:crosses val="autoZero"/>
        <c:auto val="1"/>
        <c:lblOffset val="100"/>
        <c:noMultiLvlLbl val="0"/>
      </c:catAx>
      <c:valAx>
        <c:axId val="31750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82670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8797012.942779291</c:v>
                </c:pt>
                <c:pt idx="1">
                  <c:v>10373894.736842105</c:v>
                </c:pt>
                <c:pt idx="2">
                  <c:v>8776336.093857832</c:v>
                </c:pt>
                <c:pt idx="3">
                  <c:v>8400937.739463601</c:v>
                </c:pt>
                <c:pt idx="4">
                  <c:v>9744029.629629629</c:v>
                </c:pt>
              </c:numCache>
            </c:numRef>
          </c:val>
        </c:ser>
        <c:axId val="17319945"/>
        <c:axId val="21661778"/>
      </c:barChart>
      <c:catAx>
        <c:axId val="17319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1661778"/>
        <c:crosses val="autoZero"/>
        <c:auto val="1"/>
        <c:lblOffset val="100"/>
        <c:noMultiLvlLbl val="0"/>
      </c:catAx>
      <c:valAx>
        <c:axId val="21661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73199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944308.0987348735</c:v>
                </c:pt>
                <c:pt idx="1">
                  <c:v>797984.9711260828</c:v>
                </c:pt>
                <c:pt idx="2">
                  <c:v>1002848.6184058529</c:v>
                </c:pt>
                <c:pt idx="3">
                  <c:v>1065711.184011353</c:v>
                </c:pt>
                <c:pt idx="4">
                  <c:v>727711.0124223602</c:v>
                </c:pt>
              </c:numCache>
            </c:numRef>
          </c:val>
        </c:ser>
        <c:axId val="60738275"/>
        <c:axId val="9773564"/>
      </c:barChart>
      <c:catAx>
        <c:axId val="60738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9773564"/>
        <c:crosses val="autoZero"/>
        <c:auto val="1"/>
        <c:lblOffset val="100"/>
        <c:noMultiLvlLbl val="0"/>
      </c:catAx>
      <c:valAx>
        <c:axId val="9773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07382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1350707.1663286004</c:v>
                </c:pt>
                <c:pt idx="1">
                  <c:v>325238.6074766355</c:v>
                </c:pt>
                <c:pt idx="2">
                  <c:v>1634969.176165803</c:v>
                </c:pt>
                <c:pt idx="3">
                  <c:v>1697308.4652567976</c:v>
                </c:pt>
                <c:pt idx="4">
                  <c:v>1259800</c:v>
                </c:pt>
              </c:numCache>
            </c:numRef>
          </c:val>
        </c:ser>
        <c:axId val="20853213"/>
        <c:axId val="53461190"/>
      </c:barChart>
      <c:catAx>
        <c:axId val="20853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3461190"/>
        <c:crosses val="autoZero"/>
        <c:auto val="1"/>
        <c:lblOffset val="100"/>
        <c:noMultiLvlLbl val="0"/>
      </c:catAx>
      <c:valAx>
        <c:axId val="53461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08532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1388663"/>
        <c:axId val="35389104"/>
      </c:barChart>
      <c:catAx>
        <c:axId val="11388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5389104"/>
        <c:crosses val="autoZero"/>
        <c:auto val="1"/>
        <c:lblOffset val="100"/>
        <c:noMultiLvlLbl val="0"/>
      </c:catAx>
      <c:valAx>
        <c:axId val="35389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13886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0066481"/>
        <c:axId val="47945146"/>
      </c:barChart>
      <c:catAx>
        <c:axId val="50066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7945146"/>
        <c:crosses val="autoZero"/>
        <c:auto val="1"/>
        <c:lblOffset val="100"/>
        <c:noMultiLvlLbl val="0"/>
      </c:catAx>
      <c:valAx>
        <c:axId val="47945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00664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103959</c:v>
                </c:pt>
                <c:pt idx="1">
                  <c:v>1073</c:v>
                </c:pt>
                <c:pt idx="2">
                  <c:v>157</c:v>
                </c:pt>
                <c:pt idx="3">
                  <c:v>311</c:v>
                </c:pt>
                <c:pt idx="4">
                  <c:v>10511</c:v>
                </c:pt>
                <c:pt idx="5">
                  <c:v>755</c:v>
                </c:pt>
                <c:pt idx="6">
                  <c:v>633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fa040746-9361-454e-b63b-fb750be538b3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$160.28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d2c74550-8af0-40d1-81e7-44b7bbc8dd1d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625,119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0.628</cdr:y>
    </cdr:from>
    <cdr:to>
      <cdr:x>0.65775</cdr:x>
      <cdr:y>0.715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0.4355</cdr:x>
      <cdr:y>0.01325</cdr:y>
    </cdr:from>
    <cdr:to>
      <cdr:x>0.617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28900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e1ba9ed8-041b-45cd-a5e2-5d14fb5ad6be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898,906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</cdr:x>
      <cdr:y>0.013</cdr:y>
    </cdr:from>
    <cdr:to>
      <cdr:x>0.6465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0.013</cdr:y>
    </cdr:from>
    <cdr:to>
      <cdr:x>0.68575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57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856b4434-220f-4b48-bdd0-0f53c0deb2be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$569,694,057,813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d1755976-2e43-4cfb-8e43-913f576be2b2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117,399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550892</v>
      </c>
      <c r="C6" s="7">
        <f>B6/B$9</f>
        <v>0.8812594082086771</v>
      </c>
      <c r="D6" s="14">
        <v>130075662533</v>
      </c>
      <c r="E6" s="7">
        <f>D6/D$9</f>
        <v>0.8115775024097825</v>
      </c>
    </row>
    <row r="7" spans="1:5" ht="12.75">
      <c r="A7" s="1" t="s">
        <v>30</v>
      </c>
      <c r="B7" s="6">
        <v>74227</v>
      </c>
      <c r="C7" s="7">
        <f>B7/B$9</f>
        <v>0.11874059179132293</v>
      </c>
      <c r="D7" s="14">
        <v>30199433988</v>
      </c>
      <c r="E7" s="7">
        <f>D7/D$9</f>
        <v>0.1884224975902175</v>
      </c>
    </row>
    <row r="9" spans="1:7" ht="12.75">
      <c r="A9" s="9" t="s">
        <v>12</v>
      </c>
      <c r="B9" s="10">
        <f>SUM(B6:B7)</f>
        <v>625119</v>
      </c>
      <c r="C9" s="29">
        <f>SUM(C6:C7)</f>
        <v>1</v>
      </c>
      <c r="D9" s="15">
        <f>SUM(D6:D7)</f>
        <v>160275096521</v>
      </c>
      <c r="E9" s="29">
        <f>SUM(E6:E7)</f>
        <v>1</v>
      </c>
      <c r="G9" s="54">
        <f>+D9/1000000000</f>
        <v>160.275096521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103959</v>
      </c>
      <c r="C5" s="7">
        <f>B5/B$13</f>
        <v>0.8855186160018399</v>
      </c>
      <c r="D5" s="6">
        <v>625119</v>
      </c>
      <c r="E5" s="7">
        <f>D5/D$13</f>
        <v>0.6954219907309552</v>
      </c>
      <c r="F5" s="14">
        <v>160275096521</v>
      </c>
      <c r="G5" s="7">
        <f>F5/F$13</f>
        <v>0.28133538400642705</v>
      </c>
      <c r="H5" s="14">
        <f>IF(D5=0,"-",+F5/D5)</f>
        <v>256391.33752293565</v>
      </c>
      <c r="I5" s="25"/>
    </row>
    <row r="6" spans="1:8" ht="12.75">
      <c r="A6" s="51" t="s">
        <v>6</v>
      </c>
      <c r="B6" s="6">
        <v>1073</v>
      </c>
      <c r="C6" s="7">
        <f aca="true" t="shared" si="0" ref="C6:C11">B6/B$13</f>
        <v>0.009139771207591206</v>
      </c>
      <c r="D6" s="6">
        <v>3636</v>
      </c>
      <c r="E6" s="7">
        <f aca="true" t="shared" si="1" ref="E6:E11">D6/D$13</f>
        <v>0.004044916821113665</v>
      </c>
      <c r="F6" s="14">
        <v>3433504247</v>
      </c>
      <c r="G6" s="7">
        <f aca="true" t="shared" si="2" ref="G6:G11">F6/F$13</f>
        <v>0.0060269265580562455</v>
      </c>
      <c r="H6" s="14">
        <f aca="true" t="shared" si="3" ref="H6:H11">IF(D6=0,"-",+F6/D6)</f>
        <v>944308.0987348735</v>
      </c>
    </row>
    <row r="7" spans="1:8" ht="12.75">
      <c r="A7" s="51" t="s">
        <v>7</v>
      </c>
      <c r="B7" s="6">
        <v>157</v>
      </c>
      <c r="C7" s="7">
        <f t="shared" si="0"/>
        <v>0.0013373197386689836</v>
      </c>
      <c r="D7" s="6">
        <v>493</v>
      </c>
      <c r="E7" s="7">
        <f t="shared" si="1"/>
        <v>0.0005484444424667318</v>
      </c>
      <c r="F7" s="14">
        <v>665898633</v>
      </c>
      <c r="G7" s="7">
        <f t="shared" si="2"/>
        <v>0.0011688705961868727</v>
      </c>
      <c r="H7" s="14">
        <f t="shared" si="3"/>
        <v>1350707.1663286004</v>
      </c>
    </row>
    <row r="8" spans="1:8" ht="12.75">
      <c r="A8" s="51" t="s">
        <v>8</v>
      </c>
      <c r="B8" s="6">
        <v>311</v>
      </c>
      <c r="C8" s="7">
        <f t="shared" si="0"/>
        <v>0.002649085596981235</v>
      </c>
      <c r="D8" s="6">
        <v>3691</v>
      </c>
      <c r="E8" s="7">
        <f t="shared" si="1"/>
        <v>0.004106102306581556</v>
      </c>
      <c r="F8" s="14">
        <v>1977826000</v>
      </c>
      <c r="G8" s="7">
        <f t="shared" si="2"/>
        <v>0.003471733596086084</v>
      </c>
      <c r="H8" s="14">
        <f t="shared" si="3"/>
        <v>535850.9888918992</v>
      </c>
    </row>
    <row r="9" spans="1:8" ht="12.75">
      <c r="A9" s="51" t="s">
        <v>9</v>
      </c>
      <c r="B9" s="6">
        <v>10511</v>
      </c>
      <c r="C9" s="7">
        <f t="shared" si="0"/>
        <v>0.08953227880987061</v>
      </c>
      <c r="D9" s="6">
        <v>260435</v>
      </c>
      <c r="E9" s="7">
        <f t="shared" si="1"/>
        <v>0.2897243983241852</v>
      </c>
      <c r="F9" s="14">
        <v>382126252829</v>
      </c>
      <c r="G9" s="7">
        <f t="shared" si="2"/>
        <v>0.6707569573324066</v>
      </c>
      <c r="H9" s="14">
        <f t="shared" si="3"/>
        <v>1467261.515652658</v>
      </c>
    </row>
    <row r="10" spans="1:8" ht="12.75">
      <c r="A10" s="51" t="s">
        <v>10</v>
      </c>
      <c r="B10" s="6">
        <v>755</v>
      </c>
      <c r="C10" s="7">
        <f t="shared" si="0"/>
        <v>0.0064310598897775965</v>
      </c>
      <c r="D10" s="6">
        <v>1468</v>
      </c>
      <c r="E10" s="7">
        <f t="shared" si="1"/>
        <v>0.0016330962303066172</v>
      </c>
      <c r="F10" s="14">
        <v>12914015000</v>
      </c>
      <c r="G10" s="7">
        <f t="shared" si="2"/>
        <v>0.022668333683478543</v>
      </c>
      <c r="H10" s="14">
        <f t="shared" si="3"/>
        <v>8797012.942779291</v>
      </c>
    </row>
    <row r="11" spans="1:8" ht="12.75">
      <c r="A11" s="51" t="s">
        <v>11</v>
      </c>
      <c r="B11" s="6">
        <v>633</v>
      </c>
      <c r="C11" s="7">
        <f t="shared" si="0"/>
        <v>0.005391868755270488</v>
      </c>
      <c r="D11" s="6">
        <v>4064</v>
      </c>
      <c r="E11" s="7">
        <f t="shared" si="1"/>
        <v>0.004521051144391071</v>
      </c>
      <c r="F11" s="14">
        <v>8301464583</v>
      </c>
      <c r="G11" s="7">
        <f t="shared" si="2"/>
        <v>0.014571794227358653</v>
      </c>
      <c r="H11" s="14">
        <f t="shared" si="3"/>
        <v>2042683.2143208662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117399</v>
      </c>
      <c r="C13" s="11">
        <f t="shared" si="4"/>
        <v>1</v>
      </c>
      <c r="D13" s="10">
        <f t="shared" si="4"/>
        <v>898906</v>
      </c>
      <c r="E13" s="12">
        <f t="shared" si="4"/>
        <v>1</v>
      </c>
      <c r="F13" s="15">
        <f t="shared" si="4"/>
        <v>569694057813</v>
      </c>
      <c r="G13" s="12">
        <f t="shared" si="4"/>
        <v>1</v>
      </c>
      <c r="H13" s="15">
        <f>F13/D13</f>
        <v>633763.7726447482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57589</v>
      </c>
      <c r="C16" s="7">
        <f aca="true" t="shared" si="5" ref="C16:C22">B16/B$24</f>
        <v>0.9036403577592971</v>
      </c>
      <c r="D16" s="6">
        <v>192652</v>
      </c>
      <c r="E16" s="7">
        <f aca="true" t="shared" si="6" ref="E16:E22">D16/D$24</f>
        <v>0.7681101059354978</v>
      </c>
      <c r="F16" s="20">
        <v>45217228746</v>
      </c>
      <c r="G16" s="7">
        <f aca="true" t="shared" si="7" ref="G16:G22">F16/F$24</f>
        <v>0.4545001199862487</v>
      </c>
      <c r="H16" s="20">
        <f aca="true" t="shared" si="8" ref="H16:H22">IF(D16=0,"-",+F16/D16)</f>
        <v>234709.36583061685</v>
      </c>
      <c r="J16" s="8"/>
      <c r="M16" s="1"/>
      <c r="N16" s="1"/>
    </row>
    <row r="17" spans="1:14" ht="12.75">
      <c r="A17" s="1" t="s">
        <v>6</v>
      </c>
      <c r="B17" s="6">
        <v>458</v>
      </c>
      <c r="C17" s="7">
        <f t="shared" si="5"/>
        <v>0.007186568335163973</v>
      </c>
      <c r="D17" s="6">
        <v>1039</v>
      </c>
      <c r="E17" s="7">
        <f t="shared" si="6"/>
        <v>0.004142528497326693</v>
      </c>
      <c r="F17" s="20">
        <v>829106385</v>
      </c>
      <c r="G17" s="7">
        <f t="shared" si="7"/>
        <v>0.008333747155993054</v>
      </c>
      <c r="H17" s="20">
        <f t="shared" si="8"/>
        <v>797984.9711260828</v>
      </c>
      <c r="J17" s="8"/>
      <c r="M17" s="1"/>
      <c r="N17" s="1"/>
    </row>
    <row r="18" spans="1:14" ht="12.75">
      <c r="A18" s="1" t="s">
        <v>7</v>
      </c>
      <c r="B18" s="6">
        <v>46</v>
      </c>
      <c r="C18" s="7">
        <f t="shared" si="5"/>
        <v>0.0007217950729640672</v>
      </c>
      <c r="D18" s="6">
        <v>107</v>
      </c>
      <c r="E18" s="7">
        <f t="shared" si="6"/>
        <v>0.0004266126556438462</v>
      </c>
      <c r="F18" s="20">
        <v>34800531</v>
      </c>
      <c r="G18" s="7">
        <f t="shared" si="7"/>
        <v>0.0003497968795021379</v>
      </c>
      <c r="H18" s="20">
        <f t="shared" si="8"/>
        <v>325238.6074766355</v>
      </c>
      <c r="J18" s="8"/>
      <c r="M18" s="1"/>
      <c r="N18" s="1"/>
    </row>
    <row r="19" spans="1:14" ht="12.75">
      <c r="A19" s="1" t="s">
        <v>8</v>
      </c>
      <c r="B19" s="6">
        <v>183</v>
      </c>
      <c r="C19" s="7">
        <f t="shared" si="5"/>
        <v>0.0028714890946179195</v>
      </c>
      <c r="D19" s="6">
        <v>1036</v>
      </c>
      <c r="E19" s="7">
        <f t="shared" si="6"/>
        <v>0.004130567394832006</v>
      </c>
      <c r="F19" s="20">
        <v>385231000</v>
      </c>
      <c r="G19" s="7">
        <f t="shared" si="7"/>
        <v>0.003872142114368544</v>
      </c>
      <c r="H19" s="20">
        <f t="shared" si="8"/>
        <v>371844.5945945946</v>
      </c>
      <c r="J19" s="8"/>
      <c r="M19" s="1"/>
      <c r="N19" s="1"/>
    </row>
    <row r="20" spans="1:14" ht="12.75">
      <c r="A20" s="1" t="s">
        <v>9</v>
      </c>
      <c r="B20" s="6">
        <v>5343</v>
      </c>
      <c r="C20" s="7">
        <f t="shared" si="5"/>
        <v>0.08383806684450024</v>
      </c>
      <c r="D20" s="6">
        <v>55522</v>
      </c>
      <c r="E20" s="7">
        <f t="shared" si="6"/>
        <v>0.22136811090334232</v>
      </c>
      <c r="F20" s="20">
        <v>51828950100</v>
      </c>
      <c r="G20" s="7">
        <f t="shared" si="7"/>
        <v>0.5209577121927254</v>
      </c>
      <c r="H20" s="20">
        <f t="shared" si="8"/>
        <v>933484.9266957243</v>
      </c>
      <c r="J20" s="8"/>
      <c r="M20" s="1"/>
      <c r="N20" s="1"/>
    </row>
    <row r="21" spans="1:14" ht="12.75">
      <c r="A21" s="1" t="s">
        <v>10</v>
      </c>
      <c r="B21" s="6">
        <v>17</v>
      </c>
      <c r="C21" s="7">
        <f t="shared" si="5"/>
        <v>0.00026675035305193784</v>
      </c>
      <c r="D21" s="6">
        <v>19</v>
      </c>
      <c r="E21" s="7">
        <f t="shared" si="6"/>
        <v>7.575364913301942E-05</v>
      </c>
      <c r="F21" s="20">
        <v>197104000</v>
      </c>
      <c r="G21" s="7">
        <f t="shared" si="7"/>
        <v>0.0019811871300868767</v>
      </c>
      <c r="H21" s="20">
        <f t="shared" si="8"/>
        <v>10373894.736842105</v>
      </c>
      <c r="J21" s="8"/>
      <c r="M21" s="1"/>
      <c r="N21" s="1"/>
    </row>
    <row r="22" spans="1:14" ht="12.75">
      <c r="A22" s="1" t="s">
        <v>11</v>
      </c>
      <c r="B22" s="6">
        <v>94</v>
      </c>
      <c r="C22" s="7">
        <f t="shared" si="5"/>
        <v>0.0014749725404048328</v>
      </c>
      <c r="D22" s="6">
        <v>438</v>
      </c>
      <c r="E22" s="7">
        <f t="shared" si="6"/>
        <v>0.0017463209642243425</v>
      </c>
      <c r="F22" s="20">
        <v>995405000</v>
      </c>
      <c r="G22" s="7">
        <f t="shared" si="7"/>
        <v>0.010005294541075408</v>
      </c>
      <c r="H22" s="20">
        <f t="shared" si="8"/>
        <v>2272614.1552511416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63730</v>
      </c>
      <c r="C24" s="11">
        <f t="shared" si="9"/>
        <v>1</v>
      </c>
      <c r="D24" s="10">
        <f t="shared" si="9"/>
        <v>250813</v>
      </c>
      <c r="E24" s="11">
        <f t="shared" si="9"/>
        <v>0.9999999999999999</v>
      </c>
      <c r="F24" s="21">
        <f t="shared" si="9"/>
        <v>99487825762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103579</v>
      </c>
      <c r="C27" s="7">
        <f>B27/B$35</f>
        <v>0.8853360001367592</v>
      </c>
      <c r="D27" s="6">
        <v>432467</v>
      </c>
      <c r="E27" s="7">
        <f>D27/D$35</f>
        <v>0.6672915769804643</v>
      </c>
      <c r="F27" s="20">
        <v>115057867775</v>
      </c>
      <c r="G27" s="7">
        <f>F27/F$35</f>
        <v>0.24469660317586023</v>
      </c>
      <c r="H27" s="20">
        <f aca="true" t="shared" si="10" ref="H27:H33">IF(D27=0,"-",+F27/D27)</f>
        <v>266050.0518536674</v>
      </c>
      <c r="J27" s="8"/>
    </row>
    <row r="28" spans="1:10" ht="12.75">
      <c r="A28" s="1" t="s">
        <v>6</v>
      </c>
      <c r="B28" s="6">
        <v>1057</v>
      </c>
      <c r="C28" s="7">
        <f aca="true" t="shared" si="11" ref="C28:C33">B28/B$35</f>
        <v>0.009034651349641862</v>
      </c>
      <c r="D28" s="6">
        <v>2597</v>
      </c>
      <c r="E28" s="7">
        <f aca="true" t="shared" si="12" ref="E28:E33">D28/D$35</f>
        <v>0.004007140950450012</v>
      </c>
      <c r="F28" s="20">
        <v>2604397862</v>
      </c>
      <c r="G28" s="7">
        <f aca="true" t="shared" si="13" ref="G28:G33">F28/F$35</f>
        <v>0.005538841649630707</v>
      </c>
      <c r="H28" s="20">
        <f t="shared" si="10"/>
        <v>1002848.6184058529</v>
      </c>
      <c r="J28" s="8"/>
    </row>
    <row r="29" spans="1:10" ht="12.75">
      <c r="A29" s="1" t="s">
        <v>7</v>
      </c>
      <c r="B29" s="6">
        <v>156</v>
      </c>
      <c r="C29" s="7">
        <f t="shared" si="11"/>
        <v>0.0013334017129083542</v>
      </c>
      <c r="D29" s="6">
        <v>386</v>
      </c>
      <c r="E29" s="7">
        <f t="shared" si="12"/>
        <v>0.0005955935336440912</v>
      </c>
      <c r="F29" s="20">
        <v>631098102</v>
      </c>
      <c r="G29" s="7">
        <f t="shared" si="13"/>
        <v>0.0013421729849202619</v>
      </c>
      <c r="H29" s="20">
        <f t="shared" si="10"/>
        <v>1634969.176165803</v>
      </c>
      <c r="J29" s="8"/>
    </row>
    <row r="30" spans="1:10" ht="12.75">
      <c r="A30" s="1" t="s">
        <v>8</v>
      </c>
      <c r="B30" s="6">
        <v>311</v>
      </c>
      <c r="C30" s="7">
        <f t="shared" si="11"/>
        <v>0.002658255978939091</v>
      </c>
      <c r="D30" s="6">
        <v>2655</v>
      </c>
      <c r="E30" s="7">
        <f t="shared" si="12"/>
        <v>0.004096634279339539</v>
      </c>
      <c r="F30" s="20">
        <v>1592595000</v>
      </c>
      <c r="G30" s="7">
        <f t="shared" si="13"/>
        <v>0.0033870138067996986</v>
      </c>
      <c r="H30" s="20">
        <f t="shared" si="10"/>
        <v>599847.4576271187</v>
      </c>
      <c r="J30" s="8"/>
    </row>
    <row r="31" spans="1:10" ht="12.75">
      <c r="A31" s="1" t="s">
        <v>9</v>
      </c>
      <c r="B31" s="6">
        <v>10507</v>
      </c>
      <c r="C31" s="7">
        <f t="shared" si="11"/>
        <v>0.0898080243431287</v>
      </c>
      <c r="D31" s="6">
        <v>204913</v>
      </c>
      <c r="E31" s="7">
        <f t="shared" si="12"/>
        <v>0.3161783879782685</v>
      </c>
      <c r="F31" s="20">
        <v>330297302729</v>
      </c>
      <c r="G31" s="7">
        <f t="shared" si="13"/>
        <v>0.7024519885418595</v>
      </c>
      <c r="H31" s="20">
        <f t="shared" si="10"/>
        <v>1611890.4253463666</v>
      </c>
      <c r="J31" s="8"/>
    </row>
    <row r="32" spans="1:10" ht="12.75">
      <c r="A32" s="1" t="s">
        <v>10</v>
      </c>
      <c r="B32" s="6">
        <v>754</v>
      </c>
      <c r="C32" s="7">
        <f t="shared" si="11"/>
        <v>0.006444774945723712</v>
      </c>
      <c r="D32" s="6">
        <v>1449</v>
      </c>
      <c r="E32" s="7">
        <f t="shared" si="12"/>
        <v>0.0022357902338090365</v>
      </c>
      <c r="F32" s="20">
        <v>12716911000</v>
      </c>
      <c r="G32" s="7">
        <f t="shared" si="13"/>
        <v>0.027045390156846507</v>
      </c>
      <c r="H32" s="20">
        <f t="shared" si="10"/>
        <v>8776336.093857832</v>
      </c>
      <c r="J32" s="8"/>
    </row>
    <row r="33" spans="1:10" ht="12.75">
      <c r="A33" s="1" t="s">
        <v>11</v>
      </c>
      <c r="B33" s="6">
        <v>630</v>
      </c>
      <c r="C33" s="7">
        <f t="shared" si="11"/>
        <v>0.005384891532899123</v>
      </c>
      <c r="D33" s="6">
        <v>3626</v>
      </c>
      <c r="E33" s="7">
        <f t="shared" si="12"/>
        <v>0.005594876044024546</v>
      </c>
      <c r="F33" s="20">
        <v>7306059583</v>
      </c>
      <c r="G33" s="7">
        <f t="shared" si="13"/>
        <v>0.015537989684083053</v>
      </c>
      <c r="H33" s="20">
        <f t="shared" si="10"/>
        <v>2014908.8756205186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116994</v>
      </c>
      <c r="C35" s="11">
        <f t="shared" si="14"/>
        <v>1</v>
      </c>
      <c r="D35" s="10">
        <f t="shared" si="14"/>
        <v>648093</v>
      </c>
      <c r="E35" s="11">
        <f t="shared" si="14"/>
        <v>1</v>
      </c>
      <c r="F35" s="21">
        <f t="shared" si="14"/>
        <v>470206232051</v>
      </c>
      <c r="G35" s="11">
        <f t="shared" si="14"/>
        <v>0.9999999999999999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92399</v>
      </c>
      <c r="C38" s="7">
        <f aca="true" t="shared" si="15" ref="C38:C44">B38/B$46</f>
        <v>0.882832355582733</v>
      </c>
      <c r="D38" s="6">
        <v>303581</v>
      </c>
      <c r="E38" s="7">
        <f aca="true" t="shared" si="16" ref="E38:E44">D38/D$46</f>
        <v>0.734604048802443</v>
      </c>
      <c r="F38" s="20">
        <v>67508720247</v>
      </c>
      <c r="G38" s="7">
        <f aca="true" t="shared" si="17" ref="G38:G44">F38/F$46</f>
        <v>0.27892427447476825</v>
      </c>
      <c r="H38" s="20">
        <f aca="true" t="shared" si="18" ref="H38:H44">IF(D38=0,"-",+F38/D38)</f>
        <v>222374.6553539253</v>
      </c>
      <c r="J38" s="8"/>
      <c r="N38" s="1"/>
    </row>
    <row r="39" spans="1:14" ht="12.75">
      <c r="A39" s="1" t="s">
        <v>6</v>
      </c>
      <c r="B39" s="6">
        <v>998</v>
      </c>
      <c r="C39" s="7">
        <f t="shared" si="15"/>
        <v>0.009535456994897861</v>
      </c>
      <c r="D39" s="6">
        <v>2114</v>
      </c>
      <c r="E39" s="7">
        <f t="shared" si="16"/>
        <v>0.00511544846076785</v>
      </c>
      <c r="F39" s="20">
        <v>2252913443</v>
      </c>
      <c r="G39" s="7">
        <f t="shared" si="17"/>
        <v>0.009308312248315092</v>
      </c>
      <c r="H39" s="20">
        <f t="shared" si="18"/>
        <v>1065711.184011353</v>
      </c>
      <c r="J39" s="8"/>
      <c r="N39" s="1"/>
    </row>
    <row r="40" spans="1:14" ht="12.75">
      <c r="A40" s="1" t="s">
        <v>7</v>
      </c>
      <c r="B40" s="6">
        <v>155</v>
      </c>
      <c r="C40" s="7">
        <f t="shared" si="15"/>
        <v>0.0014809577497085858</v>
      </c>
      <c r="D40" s="6">
        <v>331</v>
      </c>
      <c r="E40" s="7">
        <f t="shared" si="16"/>
        <v>0.0008009524316528658</v>
      </c>
      <c r="F40" s="20">
        <v>561809102</v>
      </c>
      <c r="G40" s="7">
        <f t="shared" si="17"/>
        <v>0.0023212141423408885</v>
      </c>
      <c r="H40" s="20">
        <f t="shared" si="18"/>
        <v>1697308.4652567976</v>
      </c>
      <c r="J40" s="8"/>
      <c r="N40" s="1"/>
    </row>
    <row r="41" spans="1:14" ht="12.75">
      <c r="A41" s="1" t="s">
        <v>8</v>
      </c>
      <c r="B41" s="6">
        <v>285</v>
      </c>
      <c r="C41" s="7">
        <f t="shared" si="15"/>
        <v>0.002723051346238367</v>
      </c>
      <c r="D41" s="6">
        <v>1736</v>
      </c>
      <c r="E41" s="7">
        <f t="shared" si="16"/>
        <v>0.004200765623412009</v>
      </c>
      <c r="F41" s="20">
        <v>1041278000</v>
      </c>
      <c r="G41" s="7">
        <f t="shared" si="17"/>
        <v>0.004302225099422536</v>
      </c>
      <c r="H41" s="20">
        <f t="shared" si="18"/>
        <v>599814.5161290322</v>
      </c>
      <c r="J41" s="8"/>
      <c r="N41" s="1"/>
    </row>
    <row r="42" spans="1:14" ht="12.75">
      <c r="A42" s="1" t="s">
        <v>9</v>
      </c>
      <c r="B42" s="6">
        <v>9595</v>
      </c>
      <c r="C42" s="7">
        <f t="shared" si="15"/>
        <v>0.09167606199002504</v>
      </c>
      <c r="D42" s="6">
        <v>102258</v>
      </c>
      <c r="E42" s="7">
        <f t="shared" si="16"/>
        <v>0.2474434856675491</v>
      </c>
      <c r="F42" s="20">
        <v>158171608684</v>
      </c>
      <c r="G42" s="7">
        <f t="shared" si="17"/>
        <v>0.6535141094850216</v>
      </c>
      <c r="H42" s="20">
        <f t="shared" si="18"/>
        <v>1546789.5781650336</v>
      </c>
      <c r="J42" s="8"/>
      <c r="N42" s="1"/>
    </row>
    <row r="43" spans="1:14" ht="12.75">
      <c r="A43" s="1" t="s">
        <v>10</v>
      </c>
      <c r="B43" s="6">
        <v>731</v>
      </c>
      <c r="C43" s="7">
        <f t="shared" si="15"/>
        <v>0.006984387838948234</v>
      </c>
      <c r="D43" s="6">
        <v>1044</v>
      </c>
      <c r="E43" s="7">
        <f t="shared" si="16"/>
        <v>0.002526266884125655</v>
      </c>
      <c r="F43" s="20">
        <v>8770579000</v>
      </c>
      <c r="G43" s="7">
        <f t="shared" si="17"/>
        <v>0.03623720573206022</v>
      </c>
      <c r="H43" s="20">
        <f t="shared" si="18"/>
        <v>8400937.739463601</v>
      </c>
      <c r="J43" s="8"/>
      <c r="N43" s="1"/>
    </row>
    <row r="44" spans="1:14" ht="12.75">
      <c r="A44" s="1" t="s">
        <v>11</v>
      </c>
      <c r="B44" s="6">
        <v>499</v>
      </c>
      <c r="C44" s="7">
        <f t="shared" si="15"/>
        <v>0.004767728497448931</v>
      </c>
      <c r="D44" s="6">
        <v>2194</v>
      </c>
      <c r="E44" s="7">
        <f t="shared" si="16"/>
        <v>0.005309032130049509</v>
      </c>
      <c r="F44" s="20">
        <v>3725522635</v>
      </c>
      <c r="G44" s="7">
        <f t="shared" si="17"/>
        <v>0.01539265881807143</v>
      </c>
      <c r="H44" s="20">
        <f t="shared" si="18"/>
        <v>1698050.4261622608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104662</v>
      </c>
      <c r="C46" s="11">
        <f t="shared" si="19"/>
        <v>1</v>
      </c>
      <c r="D46" s="10">
        <f t="shared" si="19"/>
        <v>413258</v>
      </c>
      <c r="E46" s="11">
        <f t="shared" si="19"/>
        <v>0.9999999999999999</v>
      </c>
      <c r="F46" s="10">
        <f t="shared" si="19"/>
        <v>242032431111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81281</v>
      </c>
      <c r="C49" s="7">
        <f aca="true" t="shared" si="20" ref="C49:C55">B49/B$57</f>
        <v>0.8782482792898897</v>
      </c>
      <c r="D49" s="6">
        <v>128886</v>
      </c>
      <c r="E49" s="7">
        <f aca="true" t="shared" si="21" ref="E49:E55">D49/D$57</f>
        <v>0.5488364170587859</v>
      </c>
      <c r="F49" s="20">
        <v>47549147528</v>
      </c>
      <c r="G49" s="7">
        <f aca="true" t="shared" si="22" ref="G49:G55">F49/F$57</f>
        <v>0.20839004010150755</v>
      </c>
      <c r="H49" s="20">
        <f aca="true" t="shared" si="23" ref="H49:H55">IF(D49=0,"-",+F49/D49)</f>
        <v>368924.0687739553</v>
      </c>
      <c r="J49" s="8"/>
      <c r="N49" s="1"/>
    </row>
    <row r="50" spans="1:14" ht="12.75">
      <c r="A50" s="1" t="s">
        <v>6</v>
      </c>
      <c r="B50" s="6">
        <v>380</v>
      </c>
      <c r="C50" s="7">
        <f t="shared" si="20"/>
        <v>0.0041059330732909054</v>
      </c>
      <c r="D50" s="6">
        <v>483</v>
      </c>
      <c r="E50" s="7">
        <f t="shared" si="21"/>
        <v>0.0020567632593097283</v>
      </c>
      <c r="F50" s="20">
        <v>351484419</v>
      </c>
      <c r="G50" s="7">
        <f t="shared" si="22"/>
        <v>0.0015404240870424272</v>
      </c>
      <c r="H50" s="20">
        <f t="shared" si="23"/>
        <v>727711.0124223602</v>
      </c>
      <c r="J50" s="8"/>
      <c r="N50" s="1"/>
    </row>
    <row r="51" spans="1:14" ht="12.75">
      <c r="A51" s="1" t="s">
        <v>7</v>
      </c>
      <c r="B51" s="6">
        <v>23</v>
      </c>
      <c r="C51" s="7">
        <f t="shared" si="20"/>
        <v>0.0002485170018044495</v>
      </c>
      <c r="D51" s="6">
        <v>55</v>
      </c>
      <c r="E51" s="7">
        <f t="shared" si="21"/>
        <v>0.00023420699640172888</v>
      </c>
      <c r="F51" s="20">
        <v>69289000</v>
      </c>
      <c r="G51" s="7">
        <f t="shared" si="22"/>
        <v>0.00030366764157213676</v>
      </c>
      <c r="H51" s="20">
        <f t="shared" si="23"/>
        <v>1259800</v>
      </c>
      <c r="J51" s="8"/>
      <c r="N51" s="1"/>
    </row>
    <row r="52" spans="1:14" ht="12.75">
      <c r="A52" s="1" t="s">
        <v>8</v>
      </c>
      <c r="B52" s="6">
        <v>261</v>
      </c>
      <c r="C52" s="7">
        <f t="shared" si="20"/>
        <v>0.0028201277161287535</v>
      </c>
      <c r="D52" s="6">
        <v>919</v>
      </c>
      <c r="E52" s="7">
        <f t="shared" si="21"/>
        <v>0.0039133859944216155</v>
      </c>
      <c r="F52" s="20">
        <v>551317000</v>
      </c>
      <c r="G52" s="7">
        <f t="shared" si="22"/>
        <v>0.0024162151733843136</v>
      </c>
      <c r="H52" s="20">
        <f t="shared" si="23"/>
        <v>599909.6844396082</v>
      </c>
      <c r="J52" s="8"/>
      <c r="N52" s="1"/>
    </row>
    <row r="53" spans="1:14" ht="12.75">
      <c r="A53" s="1" t="s">
        <v>9</v>
      </c>
      <c r="B53" s="6">
        <v>9766</v>
      </c>
      <c r="C53" s="7">
        <f t="shared" si="20"/>
        <v>0.10552247998357626</v>
      </c>
      <c r="D53" s="6">
        <v>102655</v>
      </c>
      <c r="E53" s="7">
        <f t="shared" si="21"/>
        <v>0.4371367130112632</v>
      </c>
      <c r="F53" s="20">
        <v>172125694045</v>
      </c>
      <c r="G53" s="7">
        <f t="shared" si="22"/>
        <v>0.754362215714072</v>
      </c>
      <c r="H53" s="20">
        <f t="shared" si="23"/>
        <v>1676739.5065510692</v>
      </c>
      <c r="J53" s="8"/>
      <c r="N53" s="1"/>
    </row>
    <row r="54" spans="1:14" ht="12.75">
      <c r="A54" s="1" t="s">
        <v>10</v>
      </c>
      <c r="B54" s="6">
        <v>346</v>
      </c>
      <c r="C54" s="7">
        <f t="shared" si="20"/>
        <v>0.003738560114101719</v>
      </c>
      <c r="D54" s="6">
        <v>405</v>
      </c>
      <c r="E54" s="7">
        <f t="shared" si="21"/>
        <v>0.0017246151553218217</v>
      </c>
      <c r="F54" s="20">
        <v>3946332000</v>
      </c>
      <c r="G54" s="7">
        <f t="shared" si="22"/>
        <v>0.017295289747299766</v>
      </c>
      <c r="H54" s="20">
        <f t="shared" si="23"/>
        <v>9744029.629629629</v>
      </c>
      <c r="J54" s="8"/>
      <c r="N54" s="1"/>
    </row>
    <row r="55" spans="1:14" ht="12.75">
      <c r="A55" s="1" t="s">
        <v>11</v>
      </c>
      <c r="B55" s="6">
        <v>492</v>
      </c>
      <c r="C55" s="7">
        <f t="shared" si="20"/>
        <v>0.005316102821208225</v>
      </c>
      <c r="D55" s="6">
        <v>1432</v>
      </c>
      <c r="E55" s="7">
        <f t="shared" si="21"/>
        <v>0.006097898524495922</v>
      </c>
      <c r="F55" s="20">
        <v>3580536948</v>
      </c>
      <c r="G55" s="7">
        <f t="shared" si="22"/>
        <v>0.01569214753512183</v>
      </c>
      <c r="H55" s="20">
        <f t="shared" si="23"/>
        <v>2500374.9636871507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92549</v>
      </c>
      <c r="C57" s="11">
        <f t="shared" si="24"/>
        <v>0.9999999999999999</v>
      </c>
      <c r="D57" s="10">
        <f t="shared" si="24"/>
        <v>234835</v>
      </c>
      <c r="E57" s="11">
        <f t="shared" si="24"/>
        <v>1</v>
      </c>
      <c r="F57" s="10">
        <f t="shared" si="24"/>
        <v>228173800940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Charrison</cp:lastModifiedBy>
  <cp:lastPrinted>2001-02-08T21:22:29Z</cp:lastPrinted>
  <dcterms:created xsi:type="dcterms:W3CDTF">2000-09-06T18:30:25Z</dcterms:created>
  <dcterms:modified xsi:type="dcterms:W3CDTF">2008-03-04T17:06:07Z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